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3820"/>
  <bookViews>
    <workbookView xWindow="-30" yWindow="-45" windowWidth="12120" windowHeight="8280"/>
  </bookViews>
  <sheets>
    <sheet name="Planejador de orçam. de férias" sheetId="1" r:id="rId1"/>
  </sheets>
  <definedNames>
    <definedName name="_xlnm.Print_Area" localSheetId="0">'Planejador de orçam. de férias'!$A$1:$G$60</definedName>
  </definedNames>
  <calcPr calcId="145621"/>
  <webPublishing codePage="1252"/>
</workbook>
</file>

<file path=xl/calcChain.xml><?xml version="1.0" encoding="utf-8"?>
<calcChain xmlns="http://schemas.openxmlformats.org/spreadsheetml/2006/main">
  <c r="E5" i="1" l="1"/>
  <c r="E4" i="1"/>
  <c r="J14" i="1"/>
  <c r="J9" i="1"/>
  <c r="H10" i="1"/>
  <c r="I10" i="1"/>
  <c r="J15" i="1"/>
  <c r="J16" i="1"/>
  <c r="J17" i="1"/>
  <c r="J18" i="1"/>
  <c r="J19" i="1"/>
  <c r="J20" i="1"/>
  <c r="J26" i="1"/>
  <c r="J27" i="1"/>
  <c r="E25" i="1"/>
  <c r="E15" i="1"/>
  <c r="E14" i="1"/>
  <c r="H21" i="1"/>
  <c r="J8" i="1"/>
  <c r="J7" i="1"/>
  <c r="J6" i="1"/>
  <c r="E33" i="1"/>
  <c r="E30" i="1"/>
  <c r="E31" i="1"/>
  <c r="E32" i="1"/>
  <c r="C34" i="1"/>
  <c r="D34" i="1"/>
  <c r="E24" i="1"/>
  <c r="E23" i="1"/>
  <c r="J25" i="1"/>
  <c r="E20" i="1"/>
  <c r="E21" i="1"/>
  <c r="E22" i="1"/>
  <c r="E10" i="1"/>
  <c r="E11" i="1"/>
  <c r="E12" i="1"/>
  <c r="E13" i="1"/>
  <c r="I28" i="1"/>
  <c r="H28" i="1"/>
  <c r="I21" i="1"/>
  <c r="D26" i="1"/>
  <c r="C26" i="1"/>
  <c r="D16" i="1"/>
  <c r="C16" i="1"/>
  <c r="J10" i="1" l="1"/>
  <c r="J21" i="1"/>
  <c r="E34" i="1"/>
  <c r="E6" i="1"/>
  <c r="J28" i="1"/>
  <c r="E16" i="1"/>
  <c r="E26" i="1"/>
</calcChain>
</file>

<file path=xl/sharedStrings.xml><?xml version="1.0" encoding="utf-8"?>
<sst xmlns="http://schemas.openxmlformats.org/spreadsheetml/2006/main" count="64" uniqueCount="34">
  <si>
    <t>Diferença</t>
  </si>
  <si>
    <t>Total</t>
  </si>
  <si>
    <t>Planejador de orçamento de férias</t>
  </si>
  <si>
    <t>ORÇAMENTO DE FÉRIAS</t>
  </si>
  <si>
    <t>GASTO REAL</t>
  </si>
  <si>
    <t>Orçamento</t>
  </si>
  <si>
    <t>Real</t>
  </si>
  <si>
    <t>Presentes</t>
  </si>
  <si>
    <t>Item</t>
  </si>
  <si>
    <t>Entretenimento</t>
  </si>
  <si>
    <t>Passagem</t>
  </si>
  <si>
    <t>Hospedagem</t>
  </si>
  <si>
    <t>Amigos</t>
  </si>
  <si>
    <t>Viagem</t>
  </si>
  <si>
    <t>Diversos</t>
  </si>
  <si>
    <t>Refeições durante as férias</t>
  </si>
  <si>
    <t>DIFERENÇA (acima/abaixo do orçamento)</t>
  </si>
  <si>
    <r>
      <t>Outros (</t>
    </r>
    <r>
      <rPr>
        <i/>
        <sz val="10"/>
        <rFont val="Calibri"/>
        <family val="2"/>
        <scheme val="minor"/>
      </rPr>
      <t>guia na última coluna desta linha para adicionar linha</t>
    </r>
    <r>
      <rPr>
        <sz val="10"/>
        <rFont val="Calibri"/>
        <family val="2"/>
        <scheme val="minor"/>
      </rPr>
      <t>)</t>
    </r>
  </si>
  <si>
    <t>Mercado</t>
  </si>
  <si>
    <t xml:space="preserve">Restaurante </t>
  </si>
  <si>
    <t>Fast Food</t>
  </si>
  <si>
    <t>Gorjetas</t>
  </si>
  <si>
    <t>Parques</t>
  </si>
  <si>
    <t xml:space="preserve">Teatro </t>
  </si>
  <si>
    <t>Museus</t>
  </si>
  <si>
    <t>Transporte local</t>
  </si>
  <si>
    <t>Aluguel carro</t>
  </si>
  <si>
    <t>Metro</t>
  </si>
  <si>
    <t>Onibus</t>
  </si>
  <si>
    <t>Aluguel bicicleta</t>
  </si>
  <si>
    <t>Taxi</t>
  </si>
  <si>
    <t>Tarifas / seguros</t>
  </si>
  <si>
    <t>Pessoal</t>
  </si>
  <si>
    <t>Parentes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</si>
</sst>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&quot;$&quot;#,##0_);[Red]\(&quot;$&quot;#,##0\)"/>
    <numFmt numFmtId="165" formatCode="&quot;$&quot;#,##0"/>
    <numFmt numFmtId="166" formatCode="&quot;$&quot;#,##0.00"/>
    <numFmt numFmtId="167" formatCode="_-[$R$-416]\ * #,##0.00_-;\-[$R$-416]\ * #,##0.00_-;_-[$R$-416]\ * &quot;-&quot;??_-;_-@_-"/>
  </numFmts>
  <fonts count="12" x14ac:knownFonts="1"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color indexed="6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4" fillId="0" borderId="0" xfId="0" applyFont="1" applyFill="1" applyBorder="1" applyAlignment="1">
      <alignment shrinkToFit="1"/>
    </xf>
    <xf numFmtId="165" fontId="4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/>
    <xf numFmtId="166" fontId="4" fillId="0" borderId="0" xfId="0" applyNumberFormat="1" applyFont="1" applyBorder="1"/>
    <xf numFmtId="167" fontId="4" fillId="0" borderId="0" xfId="0" applyNumberFormat="1" applyFont="1" applyFill="1" applyBorder="1"/>
    <xf numFmtId="44" fontId="9" fillId="3" borderId="5" xfId="1" applyFont="1" applyFill="1" applyBorder="1" applyAlignment="1">
      <alignment vertical="center"/>
    </xf>
    <xf numFmtId="44" fontId="9" fillId="3" borderId="1" xfId="1" applyFont="1" applyFill="1" applyBorder="1" applyAlignment="1">
      <alignment vertical="center"/>
    </xf>
    <xf numFmtId="44" fontId="4" fillId="0" borderId="0" xfId="1" applyFont="1" applyFill="1" applyBorder="1" applyAlignment="1">
      <alignment horizontal="right" vertical="center"/>
    </xf>
    <xf numFmtId="44" fontId="4" fillId="0" borderId="0" xfId="1" applyFont="1" applyFill="1" applyBorder="1"/>
    <xf numFmtId="0" fontId="11" fillId="0" borderId="0" xfId="0" applyFont="1" applyFill="1" applyBorder="1"/>
    <xf numFmtId="167" fontId="11" fillId="0" borderId="0" xfId="0" applyNumberFormat="1" applyFont="1" applyFill="1" applyBorder="1"/>
    <xf numFmtId="44" fontId="11" fillId="0" borderId="0" xfId="0" applyNumberFormat="1" applyFont="1" applyFill="1" applyBorder="1"/>
    <xf numFmtId="0" fontId="2" fillId="0" borderId="0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shrinkToFit="1"/>
    </xf>
    <xf numFmtId="0" fontId="0" fillId="0" borderId="3" xfId="0" applyBorder="1" applyAlignment="1"/>
    <xf numFmtId="0" fontId="0" fillId="0" borderId="4" xfId="0" applyBorder="1" applyAlignment="1"/>
  </cellXfs>
  <cellStyles count="2">
    <cellStyle name="Moeda" xfId="1" builtinId="4"/>
    <cellStyle name="Normal" xfId="0" builtinId="0" customBuiltin="1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alignment horizontal="general" vertical="bottom" textRotation="0" wrapText="0" indent="0" justifyLastLine="0" shrinkToFit="1" readingOrder="0"/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6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-[$R$-416]\ * #,##0.00_-;\-[$R$-416]\ * #,##0.00_-;_-[$R$-416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7" formatCode="_-[$R$-416]\ * #,##0.00_-;\-[$R$-416]\ * #,##0.00_-;_-[$R$-416]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_-[$R$-416]\ * #,##0.00_-;\-[$R$-416]\ * #,##0.00_-;_-[$R$-416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numFmt numFmtId="167" formatCode="_-[$R$-416]\ * #,##0.00_-;\-[$R$-416]\ * #,##0.00_-;_-[$R$-416]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/>
        <outline/>
        <shadow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Gifts" displayName="Presentes" ref="B9:E16" totalsRowCount="1" headerRowDxfId="71" dataDxfId="70" totalsRowDxfId="68" tableBorderDxfId="69">
  <autoFilter ref="B9:E15"/>
  <tableColumns count="4">
    <tableColumn id="1" name="Item" totalsRowLabel="Total" dataDxfId="67" totalsRowDxfId="66"/>
    <tableColumn id="2" name="Orçamento" totalsRowFunction="sum" dataDxfId="65" totalsRowDxfId="64"/>
    <tableColumn id="3" name="Real" totalsRowFunction="sum" dataDxfId="63" totalsRowDxfId="62"/>
    <tableColumn id="4" name="Diferença" totalsRowFunction="sum" dataDxfId="61" totalsRowDxfId="60" dataCellStyle="Moeda">
      <calculatedColumnFormula>Presentes[Orçamento]-Presentes[Real]</calculatedColumnFormula>
    </tableColumn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4" name="Packaging" displayName="Empacotamento" ref="B19:E26" totalsRowCount="1" headerRowDxfId="59" dataDxfId="58" totalsRowDxfId="56" tableBorderDxfId="57">
  <autoFilter ref="B19:E25"/>
  <tableColumns count="4">
    <tableColumn id="1" name="Item" totalsRowLabel="Total" dataDxfId="55" totalsRowDxfId="54"/>
    <tableColumn id="2" name="Orçamento" totalsRowFunction="sum" dataDxfId="53" totalsRowDxfId="52" dataCellStyle="Moeda"/>
    <tableColumn id="3" name="Real" totalsRowFunction="sum" dataDxfId="51" totalsRowDxfId="50" dataCellStyle="Moeda"/>
    <tableColumn id="4" name="Diferença" totalsRowFunction="sum" dataDxfId="49" totalsRowDxfId="48" dataCellStyle="Moeda">
      <calculatedColumnFormula>Empacotamento[Orçamento]-Empacotamento[Real]</calculatedColumnFormula>
    </tableColumn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id="5" name="Entertainment" displayName="Entretenimento" ref="G13:J21" totalsRowCount="1" headerRowDxfId="47" dataDxfId="46" totalsRowDxfId="44" tableBorderDxfId="45">
  <autoFilter ref="G13:J20"/>
  <tableColumns count="4">
    <tableColumn id="1" name="Item" totalsRowLabel="Total" dataDxfId="43" totalsRowDxfId="42"/>
    <tableColumn id="2" name="Orçamento" totalsRowFunction="sum" dataDxfId="41" totalsRowDxfId="40" dataCellStyle="Moeda"/>
    <tableColumn id="3" name="Real" totalsRowFunction="sum" dataDxfId="39" totalsRowDxfId="38" dataCellStyle="Moeda"/>
    <tableColumn id="4" name="Diferença" totalsRowFunction="sum" dataDxfId="37" totalsRowDxfId="36" dataCellStyle="Moeda">
      <calculatedColumnFormula>Entretenimento[Orçamento]-Entretenimento[Real]</calculatedColumnFormula>
    </tableColumn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id="7" name="Misc" displayName="Diversos" ref="G24:J28" totalsRowCount="1" headerRowDxfId="35" dataDxfId="34" totalsRowDxfId="32" tableBorderDxfId="33">
  <autoFilter ref="G24:J27"/>
  <tableColumns count="4">
    <tableColumn id="1" name="Item" totalsRowLabel="Total" dataDxfId="31" totalsRowDxfId="30"/>
    <tableColumn id="2" name="Orçamento" totalsRowFunction="sum" dataDxfId="29" totalsRowDxfId="28" dataCellStyle="Moeda"/>
    <tableColumn id="3" name="Real" totalsRowFunction="sum" dataDxfId="27" totalsRowDxfId="26" dataCellStyle="Moeda"/>
    <tableColumn id="4" name="Diferença" totalsRowFunction="sum" dataDxfId="25" totalsRowDxfId="24" dataCellStyle="Moeda">
      <calculatedColumnFormula>Diversos[Orçamento]-Diversos[Real]</calculatedColumnFormula>
    </tableColumn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id="6" name="Travel" displayName="Viagem" ref="B29:E34" totalsRowCount="1" headerRowDxfId="23" dataDxfId="22" totalsRowDxfId="20" tableBorderDxfId="21">
  <autoFilter ref="B29:E33"/>
  <tableColumns count="4">
    <tableColumn id="1" name="Item" totalsRowLabel="Total" dataDxfId="19" totalsRowDxfId="18"/>
    <tableColumn id="2" name="Orçamento" totalsRowFunction="sum" dataDxfId="17" totalsRowDxfId="16" dataCellStyle="Moeda"/>
    <tableColumn id="3" name="Real" totalsRowFunction="sum" dataDxfId="15" totalsRowDxfId="14" dataCellStyle="Moeda"/>
    <tableColumn id="4" name="Diferença" totalsRowFunction="sum" dataDxfId="13" totalsRowDxfId="12" dataCellStyle="Moeda">
      <calculatedColumnFormula>Viagem[Orçamento]-Viagem[Real]</calculatedColumnFormula>
    </tableColumn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id="2" name="Meals" displayName="Refeições" ref="G5:J10" totalsRowCount="1" headerRowDxfId="11" dataDxfId="10" totalsRowDxfId="8" tableBorderDxfId="9">
  <autoFilter ref="G5:J9"/>
  <tableColumns count="4">
    <tableColumn id="1" name="Item" totalsRowLabel="Total" dataDxfId="7" totalsRowDxfId="6"/>
    <tableColumn id="2" name="Orçamento" totalsRowFunction="sum" dataDxfId="5" totalsRowDxfId="4" dataCellStyle="Moeda"/>
    <tableColumn id="3" name="Real" totalsRowFunction="sum" dataDxfId="3" totalsRowDxfId="2" dataCellStyle="Moeda"/>
    <tableColumn id="4" name="Diferença" totalsRowFunction="sum" dataDxfId="1" totalsRowDxfId="0" dataCellStyle="Moeda">
      <calculatedColumnFormula>Refeições[Orçamento]-Refeições[Real]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39"/>
  <sheetViews>
    <sheetView showGridLines="0" tabSelected="1" topLeftCell="B1" zoomScale="110" zoomScaleNormal="110" workbookViewId="0">
      <selection activeCell="K1" sqref="K1"/>
    </sheetView>
  </sheetViews>
  <sheetFormatPr defaultRowHeight="12.75" x14ac:dyDescent="0.2"/>
  <cols>
    <col min="1" max="1" width="3.7109375" style="9" customWidth="1"/>
    <col min="2" max="2" width="19.42578125" style="9" customWidth="1"/>
    <col min="3" max="3" width="12.28515625" style="9" customWidth="1"/>
    <col min="4" max="4" width="11.140625" style="9" customWidth="1"/>
    <col min="5" max="5" width="14.140625" style="9" bestFit="1" customWidth="1"/>
    <col min="6" max="6" width="3.7109375" style="9" customWidth="1"/>
    <col min="7" max="7" width="25.7109375" style="9" customWidth="1"/>
    <col min="8" max="8" width="12.42578125" style="9" customWidth="1"/>
    <col min="9" max="9" width="10" style="9" customWidth="1"/>
    <col min="10" max="10" width="11.42578125" style="9" bestFit="1" customWidth="1"/>
    <col min="11" max="11" width="3.7109375" style="9" customWidth="1"/>
    <col min="12" max="16384" width="9.140625" style="9"/>
  </cols>
  <sheetData>
    <row r="1" spans="1:10" customFormat="1" x14ac:dyDescent="0.2"/>
    <row r="2" spans="1:10" ht="20.25" x14ac:dyDescent="0.2">
      <c r="A2" s="8"/>
      <c r="B2" s="30" t="s">
        <v>2</v>
      </c>
      <c r="C2" s="31"/>
      <c r="D2" s="31"/>
      <c r="E2" s="31"/>
      <c r="F2" s="31"/>
      <c r="G2" s="31"/>
      <c r="H2" s="31"/>
      <c r="I2" s="31"/>
      <c r="J2" s="32"/>
    </row>
    <row r="3" spans="1:10" x14ac:dyDescent="0.2">
      <c r="A3" s="1"/>
      <c r="B3" s="26"/>
      <c r="C3" s="26"/>
      <c r="D3" s="26"/>
      <c r="E3" s="1"/>
      <c r="F3" s="2"/>
      <c r="G3"/>
      <c r="H3"/>
      <c r="I3"/>
      <c r="J3"/>
    </row>
    <row r="4" spans="1:10" ht="15.75" customHeight="1" x14ac:dyDescent="0.2">
      <c r="A4" s="1"/>
      <c r="B4" s="34" t="s">
        <v>3</v>
      </c>
      <c r="C4" s="35"/>
      <c r="D4" s="36"/>
      <c r="E4" s="19">
        <f>SUM(Presentes[Orçamento],Empacotamento[Orçamento],(Viagem[Orçamento],(Refeições[Orçamento],(Entretenimento[Orçamento],Diversos[Orçamento]))))</f>
        <v>3100</v>
      </c>
      <c r="F4" s="2"/>
      <c r="G4" s="27" t="s">
        <v>15</v>
      </c>
      <c r="H4" s="28"/>
      <c r="I4" s="28"/>
      <c r="J4" s="29"/>
    </row>
    <row r="5" spans="1:10" ht="15.75" customHeight="1" x14ac:dyDescent="0.2">
      <c r="A5" s="1"/>
      <c r="B5" s="34" t="s">
        <v>4</v>
      </c>
      <c r="C5" s="35"/>
      <c r="D5" s="36"/>
      <c r="E5" s="19">
        <f>SUM((Presentes[Real],(Empacotamento[Real],(Viagem[Real],(Refeições[Real],(Entretenimento[Real],(Diversos[Real])))))))</f>
        <v>3025</v>
      </c>
      <c r="F5" s="2"/>
      <c r="G5" s="10" t="s">
        <v>8</v>
      </c>
      <c r="H5" s="10" t="s">
        <v>5</v>
      </c>
      <c r="I5" s="10" t="s">
        <v>6</v>
      </c>
      <c r="J5" s="10" t="s">
        <v>0</v>
      </c>
    </row>
    <row r="6" spans="1:10" ht="15.75" customHeight="1" x14ac:dyDescent="0.2">
      <c r="A6" s="1"/>
      <c r="B6" s="34" t="s">
        <v>16</v>
      </c>
      <c r="C6" s="35"/>
      <c r="D6" s="36"/>
      <c r="E6" s="20">
        <f>SUM(E4-E5)</f>
        <v>75</v>
      </c>
      <c r="F6" s="2"/>
      <c r="G6" s="11" t="s">
        <v>18</v>
      </c>
      <c r="H6" s="16"/>
      <c r="I6" s="16"/>
      <c r="J6" s="21">
        <f>Refeições[Orçamento]-Refeições[Real]</f>
        <v>0</v>
      </c>
    </row>
    <row r="7" spans="1:10" x14ac:dyDescent="0.2">
      <c r="A7" s="1"/>
      <c r="B7" s="6"/>
      <c r="C7" s="6"/>
      <c r="D7" s="3"/>
      <c r="E7" s="4"/>
      <c r="F7" s="2"/>
      <c r="G7" s="11" t="s">
        <v>19</v>
      </c>
      <c r="H7" s="16"/>
      <c r="I7" s="16"/>
      <c r="J7" s="21">
        <f>Refeições[Orçamento]-Refeições[Real]</f>
        <v>0</v>
      </c>
    </row>
    <row r="8" spans="1:10" ht="15.75" customHeight="1" x14ac:dyDescent="0.2">
      <c r="A8" s="1"/>
      <c r="B8" s="27" t="s">
        <v>13</v>
      </c>
      <c r="C8" s="28"/>
      <c r="D8" s="28"/>
      <c r="E8" s="29"/>
      <c r="F8" s="2"/>
      <c r="G8" s="11" t="s">
        <v>20</v>
      </c>
      <c r="H8" s="16"/>
      <c r="I8" s="16"/>
      <c r="J8" s="21">
        <f>Refeições[Orçamento]-Refeições[Real]</f>
        <v>0</v>
      </c>
    </row>
    <row r="9" spans="1:10" ht="15.75" customHeight="1" x14ac:dyDescent="0.2">
      <c r="A9" s="1"/>
      <c r="B9" s="10" t="s">
        <v>8</v>
      </c>
      <c r="C9" s="10" t="s">
        <v>5</v>
      </c>
      <c r="D9" s="10" t="s">
        <v>6</v>
      </c>
      <c r="E9" s="10" t="s">
        <v>0</v>
      </c>
      <c r="F9" s="2"/>
      <c r="G9" s="11" t="s">
        <v>17</v>
      </c>
      <c r="H9" s="16"/>
      <c r="I9" s="16"/>
      <c r="J9" s="21">
        <f>Refeições[Orçamento]-Refeições[Real]</f>
        <v>0</v>
      </c>
    </row>
    <row r="10" spans="1:10" ht="15.75" customHeight="1" x14ac:dyDescent="0.2">
      <c r="A10" s="1"/>
      <c r="B10" s="11" t="s">
        <v>10</v>
      </c>
      <c r="C10" s="18">
        <v>2000</v>
      </c>
      <c r="D10" s="18">
        <v>2000</v>
      </c>
      <c r="E10" s="21">
        <f>Presentes[Orçamento]-Presentes[Real]</f>
        <v>0</v>
      </c>
      <c r="F10" s="2"/>
      <c r="G10" s="10" t="s">
        <v>1</v>
      </c>
      <c r="H10" s="22">
        <f>SUBTOTAL(109,Refeições[Orçamento])</f>
        <v>0</v>
      </c>
      <c r="I10" s="22">
        <f>SUBTOTAL(109,Refeições[Real])</f>
        <v>0</v>
      </c>
      <c r="J10" s="22">
        <f>SUBTOTAL(109,Refeições[Diferença])</f>
        <v>0</v>
      </c>
    </row>
    <row r="11" spans="1:10" ht="15.75" customHeight="1" x14ac:dyDescent="0.2">
      <c r="A11" s="1"/>
      <c r="B11" s="11" t="s">
        <v>31</v>
      </c>
      <c r="C11" s="18">
        <v>250</v>
      </c>
      <c r="D11" s="18">
        <v>325</v>
      </c>
      <c r="E11" s="21">
        <f>Presentes[Orçamento]-Presentes[Real]</f>
        <v>-75</v>
      </c>
      <c r="F11" s="14"/>
    </row>
    <row r="12" spans="1:10" ht="15.75" customHeight="1" x14ac:dyDescent="0.2">
      <c r="A12" s="1"/>
      <c r="B12" s="11" t="s">
        <v>11</v>
      </c>
      <c r="C12" s="18">
        <v>700</v>
      </c>
      <c r="D12" s="18">
        <v>700</v>
      </c>
      <c r="E12" s="21">
        <f>Presentes[Orçamento]-Presentes[Real]</f>
        <v>0</v>
      </c>
      <c r="F12" s="5"/>
      <c r="G12" s="27" t="s">
        <v>9</v>
      </c>
      <c r="H12" s="28"/>
      <c r="I12" s="28"/>
      <c r="J12" s="29"/>
    </row>
    <row r="13" spans="1:10" ht="15.75" customHeight="1" x14ac:dyDescent="0.2">
      <c r="A13" s="1"/>
      <c r="B13" s="11"/>
      <c r="C13" s="18"/>
      <c r="D13" s="18"/>
      <c r="E13" s="21">
        <f>Presentes[Orçamento]-Presentes[Real]</f>
        <v>0</v>
      </c>
      <c r="F13" s="7"/>
      <c r="G13" s="10" t="s">
        <v>8</v>
      </c>
      <c r="H13" s="10" t="s">
        <v>5</v>
      </c>
      <c r="I13" s="10" t="s">
        <v>6</v>
      </c>
      <c r="J13" s="10" t="s">
        <v>0</v>
      </c>
    </row>
    <row r="14" spans="1:10" ht="15.75" customHeight="1" x14ac:dyDescent="0.2">
      <c r="A14" s="1"/>
      <c r="B14" s="11"/>
      <c r="C14" s="18"/>
      <c r="D14" s="18"/>
      <c r="E14" s="21">
        <f>Presentes[Orçamento]-Presentes[Real]</f>
        <v>0</v>
      </c>
      <c r="F14" s="7"/>
      <c r="G14" s="12" t="s">
        <v>21</v>
      </c>
      <c r="H14" s="16"/>
      <c r="I14" s="16"/>
      <c r="J14" s="21">
        <f>Entretenimento[Orçamento]-Entretenimento[Real]</f>
        <v>0</v>
      </c>
    </row>
    <row r="15" spans="1:10" ht="15.75" customHeight="1" x14ac:dyDescent="0.2">
      <c r="A15" s="1"/>
      <c r="B15" s="11" t="s">
        <v>17</v>
      </c>
      <c r="C15" s="18"/>
      <c r="D15" s="18"/>
      <c r="E15" s="21">
        <f>Presentes[Orçamento]-Presentes[Real]</f>
        <v>0</v>
      </c>
      <c r="F15" s="7"/>
      <c r="G15" s="11" t="s">
        <v>22</v>
      </c>
      <c r="H15" s="16"/>
      <c r="I15" s="16"/>
      <c r="J15" s="21">
        <f>Entretenimento[Orçamento]-Entretenimento[Real]</f>
        <v>0</v>
      </c>
    </row>
    <row r="16" spans="1:10" ht="15.75" customHeight="1" x14ac:dyDescent="0.2">
      <c r="A16" s="1"/>
      <c r="B16" s="23" t="s">
        <v>1</v>
      </c>
      <c r="C16" s="24">
        <f>SUBTOTAL(109,Presentes[Orçamento])</f>
        <v>2950</v>
      </c>
      <c r="D16" s="24">
        <f>SUBTOTAL(109,Presentes[Real])</f>
        <v>3025</v>
      </c>
      <c r="E16" s="25">
        <f>SUBTOTAL(109,Presentes[Diferença])</f>
        <v>-75</v>
      </c>
      <c r="F16" s="7"/>
      <c r="G16" s="11" t="s">
        <v>23</v>
      </c>
      <c r="H16" s="16"/>
      <c r="I16" s="16"/>
      <c r="J16" s="21">
        <f>Entretenimento[Orçamento]-Entretenimento[Real]</f>
        <v>0</v>
      </c>
    </row>
    <row r="17" spans="1:10" ht="15.75" customHeight="1" x14ac:dyDescent="0.2">
      <c r="A17" s="1"/>
      <c r="B17" s="33"/>
      <c r="C17" s="33"/>
      <c r="D17" s="33"/>
      <c r="E17" s="33"/>
      <c r="F17" s="7"/>
      <c r="G17" s="11" t="s">
        <v>24</v>
      </c>
      <c r="H17" s="16"/>
      <c r="I17" s="16"/>
      <c r="J17" s="21">
        <f>Entretenimento[Orçamento]-Entretenimento[Real]</f>
        <v>0</v>
      </c>
    </row>
    <row r="18" spans="1:10" ht="15.75" customHeight="1" x14ac:dyDescent="0.2">
      <c r="A18" s="1"/>
      <c r="B18" s="27" t="s">
        <v>25</v>
      </c>
      <c r="C18" s="28"/>
      <c r="D18" s="28"/>
      <c r="E18" s="29"/>
      <c r="F18" s="7"/>
      <c r="G18" s="11"/>
      <c r="H18" s="16"/>
      <c r="I18" s="16"/>
      <c r="J18" s="21">
        <f>Entretenimento[Orçamento]-Entretenimento[Real]</f>
        <v>0</v>
      </c>
    </row>
    <row r="19" spans="1:10" ht="15.75" customHeight="1" x14ac:dyDescent="0.2">
      <c r="A19" s="1"/>
      <c r="B19" s="10" t="s">
        <v>8</v>
      </c>
      <c r="C19" s="10" t="s">
        <v>5</v>
      </c>
      <c r="D19" s="10" t="s">
        <v>6</v>
      </c>
      <c r="E19" s="10" t="s">
        <v>0</v>
      </c>
      <c r="F19" s="15"/>
      <c r="G19" s="11"/>
      <c r="H19" s="16"/>
      <c r="I19" s="16"/>
      <c r="J19" s="21">
        <f>Entretenimento[Orçamento]-Entretenimento[Real]</f>
        <v>0</v>
      </c>
    </row>
    <row r="20" spans="1:10" ht="15.75" customHeight="1" x14ac:dyDescent="0.2">
      <c r="A20" s="1"/>
      <c r="B20" s="11" t="s">
        <v>26</v>
      </c>
      <c r="C20" s="16"/>
      <c r="D20" s="16"/>
      <c r="E20" s="21">
        <f>Empacotamento[Orçamento]-Empacotamento[Real]</f>
        <v>0</v>
      </c>
      <c r="F20" s="7"/>
      <c r="G20" s="11" t="s">
        <v>17</v>
      </c>
      <c r="H20" s="16"/>
      <c r="I20" s="16"/>
      <c r="J20" s="21">
        <f>Entretenimento[Orçamento]-Entretenimento[Real]</f>
        <v>0</v>
      </c>
    </row>
    <row r="21" spans="1:10" ht="15.75" customHeight="1" x14ac:dyDescent="0.2">
      <c r="A21" s="1"/>
      <c r="B21" s="11" t="s">
        <v>27</v>
      </c>
      <c r="C21" s="16"/>
      <c r="D21" s="16"/>
      <c r="E21" s="21">
        <f>Empacotamento[Orçamento]-Empacotamento[Real]</f>
        <v>0</v>
      </c>
      <c r="F21" s="7"/>
      <c r="G21" s="10" t="s">
        <v>1</v>
      </c>
      <c r="H21" s="22">
        <f>SUBTOTAL(109,Entretenimento[Orçamento])</f>
        <v>0</v>
      </c>
      <c r="I21" s="22">
        <f>SUBTOTAL(109,Entretenimento[Real])</f>
        <v>0</v>
      </c>
      <c r="J21" s="22">
        <f>SUBTOTAL(109,Entretenimento[Diferença])</f>
        <v>0</v>
      </c>
    </row>
    <row r="22" spans="1:10" ht="15.75" customHeight="1" x14ac:dyDescent="0.2">
      <c r="A22" s="1"/>
      <c r="B22" s="11" t="s">
        <v>28</v>
      </c>
      <c r="C22" s="16"/>
      <c r="D22" s="16"/>
      <c r="E22" s="21">
        <f>Empacotamento[Orçamento]-Empacotamento[Real]</f>
        <v>0</v>
      </c>
      <c r="F22" s="7"/>
      <c r="G22" s="33"/>
      <c r="H22" s="33"/>
      <c r="I22" s="33"/>
      <c r="J22" s="33"/>
    </row>
    <row r="23" spans="1:10" ht="15.75" customHeight="1" x14ac:dyDescent="0.2">
      <c r="A23" s="1"/>
      <c r="B23" s="11" t="s">
        <v>29</v>
      </c>
      <c r="C23" s="16"/>
      <c r="D23" s="16"/>
      <c r="E23" s="21">
        <f>Empacotamento[Orçamento]-Empacotamento[Real]</f>
        <v>0</v>
      </c>
      <c r="F23" s="7"/>
      <c r="G23" s="27" t="s">
        <v>14</v>
      </c>
      <c r="H23" s="28"/>
      <c r="I23" s="28"/>
      <c r="J23" s="29"/>
    </row>
    <row r="24" spans="1:10" ht="15.75" customHeight="1" x14ac:dyDescent="0.2">
      <c r="A24" s="1"/>
      <c r="B24" s="11" t="s">
        <v>30</v>
      </c>
      <c r="C24" s="16"/>
      <c r="D24" s="16"/>
      <c r="E24" s="21">
        <f>Empacotamento[Orçamento]-Empacotamento[Real]</f>
        <v>0</v>
      </c>
      <c r="F24" s="7"/>
      <c r="G24" s="10" t="s">
        <v>8</v>
      </c>
      <c r="H24" s="10" t="s">
        <v>5</v>
      </c>
      <c r="I24" s="10" t="s">
        <v>6</v>
      </c>
      <c r="J24" s="10" t="s">
        <v>0</v>
      </c>
    </row>
    <row r="25" spans="1:10" ht="15.75" customHeight="1" x14ac:dyDescent="0.2">
      <c r="A25" s="1"/>
      <c r="B25" s="11" t="s">
        <v>17</v>
      </c>
      <c r="C25" s="16"/>
      <c r="D25" s="16"/>
      <c r="E25" s="21">
        <f>Empacotamento[Orçamento]-Empacotamento[Real]</f>
        <v>0</v>
      </c>
      <c r="F25" s="7"/>
      <c r="G25" s="11"/>
      <c r="H25" s="16"/>
      <c r="I25" s="16"/>
      <c r="J25" s="21">
        <f>Diversos[Orçamento]-Diversos[Real]</f>
        <v>0</v>
      </c>
    </row>
    <row r="26" spans="1:10" ht="15.75" customHeight="1" x14ac:dyDescent="0.2">
      <c r="A26" s="1"/>
      <c r="B26" s="10" t="s">
        <v>1</v>
      </c>
      <c r="C26" s="22">
        <f>SUBTOTAL(109,Empacotamento[Orçamento])</f>
        <v>0</v>
      </c>
      <c r="D26" s="22">
        <f>SUBTOTAL(109,Empacotamento[Real])</f>
        <v>0</v>
      </c>
      <c r="E26" s="22">
        <f>SUBTOTAL(109,Empacotamento[Diferença])</f>
        <v>0</v>
      </c>
      <c r="F26" s="7"/>
      <c r="G26" s="11"/>
      <c r="H26" s="16"/>
      <c r="I26" s="16"/>
      <c r="J26" s="21">
        <f>Diversos[Orçamento]-Diversos[Real]</f>
        <v>0</v>
      </c>
    </row>
    <row r="27" spans="1:10" ht="15.75" customHeight="1" x14ac:dyDescent="0.2">
      <c r="A27" s="1"/>
      <c r="B27" s="33"/>
      <c r="C27" s="33"/>
      <c r="D27" s="33"/>
      <c r="E27" s="33"/>
      <c r="F27" s="7"/>
      <c r="G27" s="11" t="s">
        <v>17</v>
      </c>
      <c r="H27" s="16"/>
      <c r="I27" s="17"/>
      <c r="J27" s="21">
        <f>Diversos[Orçamento]-Diversos[Real]</f>
        <v>0</v>
      </c>
    </row>
    <row r="28" spans="1:10" ht="15.75" customHeight="1" x14ac:dyDescent="0.2">
      <c r="A28" s="1"/>
      <c r="B28" s="27" t="s">
        <v>7</v>
      </c>
      <c r="C28" s="28"/>
      <c r="D28" s="28"/>
      <c r="E28" s="29"/>
      <c r="F28" s="7"/>
      <c r="G28" s="10" t="s">
        <v>1</v>
      </c>
      <c r="H28" s="22">
        <f>SUBTOTAL(109,Diversos[Orçamento])</f>
        <v>0</v>
      </c>
      <c r="I28" s="22">
        <f>SUBTOTAL(109,Diversos[Real])</f>
        <v>0</v>
      </c>
      <c r="J28" s="22">
        <f>SUBTOTAL(109,Diversos[Diferença])</f>
        <v>0</v>
      </c>
    </row>
    <row r="29" spans="1:10" ht="15.75" customHeight="1" x14ac:dyDescent="0.2">
      <c r="A29" s="1"/>
      <c r="B29" s="10" t="s">
        <v>8</v>
      </c>
      <c r="C29" s="10" t="s">
        <v>5</v>
      </c>
      <c r="D29" s="10" t="s">
        <v>6</v>
      </c>
      <c r="E29" s="10" t="s">
        <v>0</v>
      </c>
      <c r="F29" s="7"/>
    </row>
    <row r="30" spans="1:10" ht="15.75" customHeight="1" x14ac:dyDescent="0.2">
      <c r="A30" s="1"/>
      <c r="B30" s="11" t="s">
        <v>12</v>
      </c>
      <c r="C30" s="22">
        <v>100</v>
      </c>
      <c r="D30" s="22"/>
      <c r="E30" s="21">
        <f>Viagem[Orçamento]-Viagem[Real]</f>
        <v>100</v>
      </c>
      <c r="F30" s="7"/>
    </row>
    <row r="31" spans="1:10" ht="15.75" customHeight="1" x14ac:dyDescent="0.2">
      <c r="A31" s="1"/>
      <c r="B31" s="11" t="s">
        <v>33</v>
      </c>
      <c r="C31" s="22"/>
      <c r="D31" s="22"/>
      <c r="E31" s="21">
        <f>Viagem[Orçamento]-Viagem[Real]</f>
        <v>0</v>
      </c>
      <c r="F31" s="7"/>
    </row>
    <row r="32" spans="1:10" ht="15.75" customHeight="1" x14ac:dyDescent="0.2">
      <c r="A32" s="1"/>
      <c r="B32" s="11" t="s">
        <v>32</v>
      </c>
      <c r="C32" s="22">
        <v>50</v>
      </c>
      <c r="D32" s="22"/>
      <c r="E32" s="21">
        <f>Viagem[Orçamento]-Viagem[Real]</f>
        <v>50</v>
      </c>
      <c r="F32" s="7"/>
    </row>
    <row r="33" spans="1:6" ht="15.75" customHeight="1" x14ac:dyDescent="0.2">
      <c r="A33" s="1"/>
      <c r="B33" s="11" t="s">
        <v>17</v>
      </c>
      <c r="C33" s="22"/>
      <c r="D33" s="22"/>
      <c r="E33" s="21">
        <f>Viagem[Orçamento]-Viagem[Real]</f>
        <v>0</v>
      </c>
      <c r="F33" s="7"/>
    </row>
    <row r="34" spans="1:6" ht="15.75" customHeight="1" x14ac:dyDescent="0.2">
      <c r="A34" s="1"/>
      <c r="B34" s="10" t="s">
        <v>1</v>
      </c>
      <c r="C34" s="22">
        <f>SUBTOTAL(109,Viagem[Orçamento])</f>
        <v>150</v>
      </c>
      <c r="D34" s="22">
        <f>SUBTOTAL(109,Viagem[Real])</f>
        <v>0</v>
      </c>
      <c r="E34" s="22">
        <f>SUBTOTAL(109,Viagem[Diferença])</f>
        <v>150</v>
      </c>
      <c r="F34" s="7"/>
    </row>
    <row r="35" spans="1:6" x14ac:dyDescent="0.2">
      <c r="A35" s="1"/>
      <c r="F35" s="7"/>
    </row>
    <row r="36" spans="1:6" x14ac:dyDescent="0.2">
      <c r="A36" s="1"/>
      <c r="F36" s="7"/>
    </row>
    <row r="37" spans="1:6" x14ac:dyDescent="0.2">
      <c r="A37" s="1"/>
      <c r="F37" s="7"/>
    </row>
    <row r="38" spans="1:6" x14ac:dyDescent="0.2">
      <c r="F38" s="13"/>
    </row>
    <row r="39" spans="1:6" x14ac:dyDescent="0.2">
      <c r="F39" s="13"/>
    </row>
  </sheetData>
  <mergeCells count="14">
    <mergeCell ref="B3:D3"/>
    <mergeCell ref="B28:E28"/>
    <mergeCell ref="G23:J23"/>
    <mergeCell ref="B8:E8"/>
    <mergeCell ref="B2:J2"/>
    <mergeCell ref="B17:E17"/>
    <mergeCell ref="G4:J4"/>
    <mergeCell ref="B27:E27"/>
    <mergeCell ref="G22:J22"/>
    <mergeCell ref="B18:E18"/>
    <mergeCell ref="G12:J12"/>
    <mergeCell ref="B4:D4"/>
    <mergeCell ref="B5:D5"/>
    <mergeCell ref="B6:D6"/>
  </mergeCells>
  <phoneticPr fontId="1" type="noConversion"/>
  <conditionalFormatting sqref="J6:J10">
    <cfRule type="iconSet" priority="11">
      <iconSet iconSet="3Signs">
        <cfvo type="percent" val="0"/>
        <cfvo type="num" val="-20"/>
        <cfvo type="num" val="0"/>
      </iconSet>
    </cfRule>
  </conditionalFormatting>
  <conditionalFormatting sqref="J25:J28 E30:E34 J14:J21 E20:E26 E10:E16">
    <cfRule type="iconSet" priority="12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83" orientation="landscape" horizontalDpi="4294967292" r:id="rId1"/>
  <headerFooter alignWithMargins="0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129DBB2-941E-4CD1-881F-67CA430AD1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Planejador de orçam. de férias</vt:lpstr>
      <vt:lpstr>'Planejador de orçam. de férias'!Area_de_impressao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Holiday budget planner</dc:title>
  <dc:creator/>
  <cp:lastModifiedBy/>
  <dcterms:created xsi:type="dcterms:W3CDTF">2013-10-21T13:13:42Z</dcterms:created>
  <dcterms:modified xsi:type="dcterms:W3CDTF">2015-08-21T20:23:53Z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TC102881749990</vt:lpwstr>
  </property>
</Properties>
</file>